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5360" windowHeight="9108" tabRatio="753" activeTab="0"/>
  </bookViews>
  <sheets>
    <sheet name="Order to invoice" sheetId="1" r:id="rId1"/>
    <sheet name="Consignment stock" sheetId="2" r:id="rId2"/>
    <sheet name="Parameters" sheetId="3" r:id="rId3"/>
    <sheet name="Costs" sheetId="4" r:id="rId4"/>
    <sheet name="Process" sheetId="5" r:id="rId5"/>
    <sheet name="Profitability" sheetId="6" r:id="rId6"/>
  </sheets>
  <definedNames/>
  <calcPr fullCalcOnLoad="1"/>
</workbook>
</file>

<file path=xl/sharedStrings.xml><?xml version="1.0" encoding="utf-8"?>
<sst xmlns="http://schemas.openxmlformats.org/spreadsheetml/2006/main" count="118" uniqueCount="62">
  <si>
    <t>Total</t>
  </si>
  <si>
    <t>Year 1</t>
  </si>
  <si>
    <t>Year 2</t>
  </si>
  <si>
    <t>Year 3</t>
  </si>
  <si>
    <t>Year 4</t>
  </si>
  <si>
    <t>Year 5</t>
  </si>
  <si>
    <t>ROI calculator</t>
  </si>
  <si>
    <t>a. Software (middleware,etc)</t>
  </si>
  <si>
    <t>Year  1</t>
  </si>
  <si>
    <t>Year  2</t>
  </si>
  <si>
    <t>Year  3</t>
  </si>
  <si>
    <t>Year  4</t>
  </si>
  <si>
    <t>Year  5</t>
  </si>
  <si>
    <t>Information Flow: Inventory Management</t>
  </si>
  <si>
    <t>hours</t>
  </si>
  <si>
    <t>How many days of use does this cover?</t>
  </si>
  <si>
    <t>days</t>
  </si>
  <si>
    <t>What is your internal interest rate?</t>
  </si>
  <si>
    <t>%</t>
  </si>
  <si>
    <t>b. Consultancy fees (IT related)</t>
  </si>
  <si>
    <t>c. Consultancy fees (for implementation)</t>
  </si>
  <si>
    <t>d. IT hardware purchase</t>
  </si>
  <si>
    <t>Purchase managers</t>
  </si>
  <si>
    <t>Goods receipt staff</t>
  </si>
  <si>
    <t>Invoice handling staff</t>
  </si>
  <si>
    <t>How much would be spent with a fully operational automated process,</t>
  </si>
  <si>
    <t>How many days of use would there be once the process is fully operational,</t>
  </si>
  <si>
    <t>Consignment stock case:</t>
  </si>
  <si>
    <t>for goods under consignment agreements</t>
  </si>
  <si>
    <t>What is today's inventory value for paper possible to buy under a VMI-</t>
  </si>
  <si>
    <t>agreement (tons * average cost)</t>
  </si>
  <si>
    <t>where these agreements could be used?</t>
  </si>
  <si>
    <t>What is the expected implementation rate of these new procedures?</t>
  </si>
  <si>
    <t xml:space="preserve">Enter % of total business </t>
  </si>
  <si>
    <t xml:space="preserve">With an improved goods receipt routine, how much time would be saved </t>
  </si>
  <si>
    <t>per week?</t>
  </si>
  <si>
    <t xml:space="preserve">How much time is spent on receiving and checking of invoices for paper </t>
  </si>
  <si>
    <t>VMI process</t>
  </si>
  <si>
    <t>Goods receipt</t>
  </si>
  <si>
    <t xml:space="preserve">Invoice </t>
  </si>
  <si>
    <t>Benefits:</t>
  </si>
  <si>
    <t>How much time/week is spent on ordering and planning for paper purchases today?</t>
  </si>
  <si>
    <t xml:space="preserve">How much time/week would be spent with the new VMI process, if all business was </t>
  </si>
  <si>
    <t>done like this?</t>
  </si>
  <si>
    <t>What is the yearly cost rate for the following categories?</t>
  </si>
  <si>
    <t>Order to invoice - 5 core messages</t>
  </si>
  <si>
    <t xml:space="preserve">How much time/week would be spent with the new order process, if all business was </t>
  </si>
  <si>
    <t>How much would be spent with receiving invoices in an automated process,</t>
  </si>
  <si>
    <t>Order process</t>
  </si>
  <si>
    <t>e. Manpower to control the processes</t>
  </si>
  <si>
    <t>Order to invoice:</t>
  </si>
  <si>
    <t>Consignment stock</t>
  </si>
  <si>
    <t>Costs</t>
  </si>
  <si>
    <t>Based on your preliminary analysis of papiNet implementation, what do you</t>
  </si>
  <si>
    <t xml:space="preserve"> estimate the following implementation related costs to be ? </t>
  </si>
  <si>
    <t xml:space="preserve">        CUSTOMER</t>
  </si>
  <si>
    <t xml:space="preserve"> SUPPLIER</t>
  </si>
  <si>
    <t xml:space="preserve">   GOODS RECEIPT</t>
  </si>
  <si>
    <t xml:space="preserve">                 PLAN/FORECAST</t>
  </si>
  <si>
    <t xml:space="preserve">                USAGE</t>
  </si>
  <si>
    <t xml:space="preserve">             DELIVERY</t>
  </si>
  <si>
    <t>EUR, Dollars, or other Currency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</si>
</sst>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_);\(#,##0.000\)"/>
    <numFmt numFmtId="168" formatCode="&quot;$&quot;#,##0.00"/>
    <numFmt numFmtId="169" formatCode="0.00000"/>
    <numFmt numFmtId="170" formatCode="0.0000"/>
    <numFmt numFmtId="171" formatCode="0.000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0.0"/>
    <numFmt numFmtId="175" formatCode="&quot;$&quot;#,##0.0_);[Red]\(&quot;$&quot;#,##0.0\)"/>
    <numFmt numFmtId="176" formatCode="&quot;$&quot;#,##0"/>
    <numFmt numFmtId="177" formatCode="#,##0.0"/>
    <numFmt numFmtId="178" formatCode="#,##0.0_);\(#,##0.0\)"/>
    <numFmt numFmtId="179" formatCode="#,##0.0000_);\(#,##0.0000\)"/>
    <numFmt numFmtId="180" formatCode="0.000%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3" fontId="2" fillId="5" borderId="0" xfId="0" applyNumberFormat="1" applyFont="1" applyFill="1" applyAlignment="1">
      <alignment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5" borderId="0" xfId="0" applyFont="1" applyFill="1" applyAlignment="1">
      <alignment horizontal="left"/>
    </xf>
    <xf numFmtId="0" fontId="2" fillId="3" borderId="1" xfId="0" applyFont="1" applyFill="1" applyBorder="1" applyAlignment="1">
      <alignment/>
    </xf>
    <xf numFmtId="3" fontId="3" fillId="5" borderId="0" xfId="0" applyNumberFormat="1" applyFont="1" applyFill="1" applyAlignment="1">
      <alignment/>
    </xf>
    <xf numFmtId="3" fontId="3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3" fillId="6" borderId="2" xfId="0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0" xfId="0" applyFont="1" applyFill="1" applyAlignment="1">
      <alignment/>
    </xf>
    <xf numFmtId="3" fontId="3" fillId="6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6" fillId="4" borderId="0" xfId="0" applyFont="1" applyFill="1" applyBorder="1" applyAlignment="1">
      <alignment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76200</xdr:rowOff>
    </xdr:from>
    <xdr:to>
      <xdr:col>3</xdr:col>
      <xdr:colOff>19050</xdr:colOff>
      <xdr:row>23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7700" y="3209925"/>
          <a:ext cx="1200150" cy="5238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INFO ON USE OF GOODS</a:t>
          </a:r>
        </a:p>
      </xdr:txBody>
    </xdr:sp>
    <xdr:clientData/>
  </xdr:twoCellAnchor>
  <xdr:twoCellAnchor>
    <xdr:from>
      <xdr:col>6</xdr:col>
      <xdr:colOff>361950</xdr:colOff>
      <xdr:row>19</xdr:row>
      <xdr:rowOff>66675</xdr:rowOff>
    </xdr:from>
    <xdr:to>
      <xdr:col>8</xdr:col>
      <xdr:colOff>342900</xdr:colOff>
      <xdr:row>23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019550" y="3200400"/>
          <a:ext cx="1200150" cy="571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UPDATE FORECASTING MODEL. INSTRUCTION FOR REPLENISHMENT</a:t>
          </a:r>
        </a:p>
      </xdr:txBody>
    </xdr:sp>
    <xdr:clientData/>
  </xdr:twoCellAnchor>
  <xdr:twoCellAnchor>
    <xdr:from>
      <xdr:col>3</xdr:col>
      <xdr:colOff>19050</xdr:colOff>
      <xdr:row>21</xdr:row>
      <xdr:rowOff>76200</xdr:rowOff>
    </xdr:from>
    <xdr:to>
      <xdr:col>6</xdr:col>
      <xdr:colOff>361950</xdr:colOff>
      <xdr:row>21</xdr:row>
      <xdr:rowOff>76200</xdr:rowOff>
    </xdr:to>
    <xdr:sp>
      <xdr:nvSpPr>
        <xdr:cNvPr id="3" name="Line 4"/>
        <xdr:cNvSpPr>
          <a:spLocks/>
        </xdr:cNvSpPr>
      </xdr:nvSpPr>
      <xdr:spPr>
        <a:xfrm>
          <a:off x="1847850" y="34575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9525</xdr:rowOff>
    </xdr:from>
    <xdr:to>
      <xdr:col>2</xdr:col>
      <xdr:colOff>600075</xdr:colOff>
      <xdr:row>32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619125" y="4648200"/>
          <a:ext cx="1200150" cy="5905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RECEIPT OF INFO OF GOODS
</a:t>
          </a:r>
        </a:p>
      </xdr:txBody>
    </xdr:sp>
    <xdr:clientData/>
  </xdr:twoCellAnchor>
  <xdr:twoCellAnchor>
    <xdr:from>
      <xdr:col>6</xdr:col>
      <xdr:colOff>352425</xdr:colOff>
      <xdr:row>29</xdr:row>
      <xdr:rowOff>0</xdr:rowOff>
    </xdr:from>
    <xdr:to>
      <xdr:col>8</xdr:col>
      <xdr:colOff>333375</xdr:colOff>
      <xdr:row>32</xdr:row>
      <xdr:rowOff>114300</xdr:rowOff>
    </xdr:to>
    <xdr:sp>
      <xdr:nvSpPr>
        <xdr:cNvPr id="5" name="Rectangle 9"/>
        <xdr:cNvSpPr>
          <a:spLocks/>
        </xdr:cNvSpPr>
      </xdr:nvSpPr>
      <xdr:spPr>
        <a:xfrm>
          <a:off x="4010025" y="4638675"/>
          <a:ext cx="1200150" cy="5810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DELIVERY</a:t>
          </a:r>
        </a:p>
      </xdr:txBody>
    </xdr:sp>
    <xdr:clientData/>
  </xdr:twoCellAnchor>
  <xdr:twoCellAnchor>
    <xdr:from>
      <xdr:col>2</xdr:col>
      <xdr:colOff>600075</xdr:colOff>
      <xdr:row>30</xdr:row>
      <xdr:rowOff>142875</xdr:rowOff>
    </xdr:from>
    <xdr:to>
      <xdr:col>6</xdr:col>
      <xdr:colOff>352425</xdr:colOff>
      <xdr:row>30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819275" y="49244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37</xdr:row>
      <xdr:rowOff>133350</xdr:rowOff>
    </xdr:from>
    <xdr:to>
      <xdr:col>8</xdr:col>
      <xdr:colOff>342900</xdr:colOff>
      <xdr:row>41</xdr:row>
      <xdr:rowOff>85725</xdr:rowOff>
    </xdr:to>
    <xdr:sp>
      <xdr:nvSpPr>
        <xdr:cNvPr id="7" name="Rectangle 12"/>
        <xdr:cNvSpPr>
          <a:spLocks/>
        </xdr:cNvSpPr>
      </xdr:nvSpPr>
      <xdr:spPr>
        <a:xfrm>
          <a:off x="4019550" y="6048375"/>
          <a:ext cx="1200150" cy="5810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CONFIRMATION OF PROCESS WORKING</a:t>
          </a:r>
        </a:p>
      </xdr:txBody>
    </xdr:sp>
    <xdr:clientData/>
  </xdr:twoCellAnchor>
  <xdr:twoCellAnchor>
    <xdr:from>
      <xdr:col>0</xdr:col>
      <xdr:colOff>590550</xdr:colOff>
      <xdr:row>37</xdr:row>
      <xdr:rowOff>152400</xdr:rowOff>
    </xdr:from>
    <xdr:to>
      <xdr:col>2</xdr:col>
      <xdr:colOff>571500</xdr:colOff>
      <xdr:row>41</xdr:row>
      <xdr:rowOff>104775</xdr:rowOff>
    </xdr:to>
    <xdr:sp>
      <xdr:nvSpPr>
        <xdr:cNvPr id="8" name="Rectangle 13"/>
        <xdr:cNvSpPr>
          <a:spLocks/>
        </xdr:cNvSpPr>
      </xdr:nvSpPr>
      <xdr:spPr>
        <a:xfrm>
          <a:off x="590550" y="6067425"/>
          <a:ext cx="1200150" cy="5810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RECEIPT OF GOODS
DAMAGE CONTROL</a:t>
          </a:r>
        </a:p>
      </xdr:txBody>
    </xdr:sp>
    <xdr:clientData/>
  </xdr:twoCellAnchor>
  <xdr:twoCellAnchor>
    <xdr:from>
      <xdr:col>0</xdr:col>
      <xdr:colOff>590550</xdr:colOff>
      <xdr:row>46</xdr:row>
      <xdr:rowOff>47625</xdr:rowOff>
    </xdr:from>
    <xdr:to>
      <xdr:col>2</xdr:col>
      <xdr:colOff>571500</xdr:colOff>
      <xdr:row>50</xdr:row>
      <xdr:rowOff>0</xdr:rowOff>
    </xdr:to>
    <xdr:sp>
      <xdr:nvSpPr>
        <xdr:cNvPr id="9" name="Rectangle 21"/>
        <xdr:cNvSpPr>
          <a:spLocks/>
        </xdr:cNvSpPr>
      </xdr:nvSpPr>
      <xdr:spPr>
        <a:xfrm>
          <a:off x="590550" y="7400925"/>
          <a:ext cx="1200150" cy="6000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INVENTORY STATUS</a:t>
          </a:r>
        </a:p>
      </xdr:txBody>
    </xdr:sp>
    <xdr:clientData/>
  </xdr:twoCellAnchor>
  <xdr:twoCellAnchor>
    <xdr:from>
      <xdr:col>2</xdr:col>
      <xdr:colOff>571500</xdr:colOff>
      <xdr:row>48</xdr:row>
      <xdr:rowOff>47625</xdr:rowOff>
    </xdr:from>
    <xdr:to>
      <xdr:col>6</xdr:col>
      <xdr:colOff>361950</xdr:colOff>
      <xdr:row>48</xdr:row>
      <xdr:rowOff>47625</xdr:rowOff>
    </xdr:to>
    <xdr:sp>
      <xdr:nvSpPr>
        <xdr:cNvPr id="10" name="Line 22"/>
        <xdr:cNvSpPr>
          <a:spLocks/>
        </xdr:cNvSpPr>
      </xdr:nvSpPr>
      <xdr:spPr>
        <a:xfrm flipH="1">
          <a:off x="1790700" y="77247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142875</xdr:rowOff>
    </xdr:from>
    <xdr:to>
      <xdr:col>3</xdr:col>
      <xdr:colOff>28575</xdr:colOff>
      <xdr:row>15</xdr:row>
      <xdr:rowOff>28575</xdr:rowOff>
    </xdr:to>
    <xdr:sp>
      <xdr:nvSpPr>
        <xdr:cNvPr id="11" name="Rectangle 25"/>
        <xdr:cNvSpPr>
          <a:spLocks/>
        </xdr:cNvSpPr>
      </xdr:nvSpPr>
      <xdr:spPr>
        <a:xfrm>
          <a:off x="657225" y="1981200"/>
          <a:ext cx="1200150" cy="5334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PRODUCTION PLAN</a:t>
          </a:r>
        </a:p>
      </xdr:txBody>
    </xdr:sp>
    <xdr:clientData/>
  </xdr:twoCellAnchor>
  <xdr:twoCellAnchor>
    <xdr:from>
      <xdr:col>6</xdr:col>
      <xdr:colOff>371475</xdr:colOff>
      <xdr:row>11</xdr:row>
      <xdr:rowOff>142875</xdr:rowOff>
    </xdr:from>
    <xdr:to>
      <xdr:col>8</xdr:col>
      <xdr:colOff>352425</xdr:colOff>
      <xdr:row>15</xdr:row>
      <xdr:rowOff>28575</xdr:rowOff>
    </xdr:to>
    <xdr:sp>
      <xdr:nvSpPr>
        <xdr:cNvPr id="12" name="Rectangle 26"/>
        <xdr:cNvSpPr>
          <a:spLocks/>
        </xdr:cNvSpPr>
      </xdr:nvSpPr>
      <xdr:spPr>
        <a:xfrm>
          <a:off x="4029075" y="1981200"/>
          <a:ext cx="1200150" cy="5334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INFO FOR PLANNING MODEL</a:t>
          </a:r>
        </a:p>
      </xdr:txBody>
    </xdr:sp>
    <xdr:clientData/>
  </xdr:twoCellAnchor>
  <xdr:twoCellAnchor>
    <xdr:from>
      <xdr:col>3</xdr:col>
      <xdr:colOff>28575</xdr:colOff>
      <xdr:row>12</xdr:row>
      <xdr:rowOff>142875</xdr:rowOff>
    </xdr:from>
    <xdr:to>
      <xdr:col>6</xdr:col>
      <xdr:colOff>371475</xdr:colOff>
      <xdr:row>12</xdr:row>
      <xdr:rowOff>142875</xdr:rowOff>
    </xdr:to>
    <xdr:sp>
      <xdr:nvSpPr>
        <xdr:cNvPr id="13" name="Line 27"/>
        <xdr:cNvSpPr>
          <a:spLocks/>
        </xdr:cNvSpPr>
      </xdr:nvSpPr>
      <xdr:spPr>
        <a:xfrm>
          <a:off x="1857375" y="21431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28575</xdr:rowOff>
    </xdr:from>
    <xdr:to>
      <xdr:col>6</xdr:col>
      <xdr:colOff>371475</xdr:colOff>
      <xdr:row>14</xdr:row>
      <xdr:rowOff>28575</xdr:rowOff>
    </xdr:to>
    <xdr:sp>
      <xdr:nvSpPr>
        <xdr:cNvPr id="14" name="Line 28"/>
        <xdr:cNvSpPr>
          <a:spLocks/>
        </xdr:cNvSpPr>
      </xdr:nvSpPr>
      <xdr:spPr>
        <a:xfrm flipH="1">
          <a:off x="1866900" y="23526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23</xdr:row>
      <xdr:rowOff>104775</xdr:rowOff>
    </xdr:from>
    <xdr:to>
      <xdr:col>7</xdr:col>
      <xdr:colOff>361950</xdr:colOff>
      <xdr:row>28</xdr:row>
      <xdr:rowOff>142875</xdr:rowOff>
    </xdr:to>
    <xdr:sp>
      <xdr:nvSpPr>
        <xdr:cNvPr id="15" name="Line 29"/>
        <xdr:cNvSpPr>
          <a:spLocks/>
        </xdr:cNvSpPr>
      </xdr:nvSpPr>
      <xdr:spPr>
        <a:xfrm>
          <a:off x="4629150" y="37719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133350</xdr:rowOff>
    </xdr:from>
    <xdr:to>
      <xdr:col>6</xdr:col>
      <xdr:colOff>361950</xdr:colOff>
      <xdr:row>39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1790700" y="63531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76200</xdr:rowOff>
    </xdr:from>
    <xdr:to>
      <xdr:col>2</xdr:col>
      <xdr:colOff>552450</xdr:colOff>
      <xdr:row>57</xdr:row>
      <xdr:rowOff>57150</xdr:rowOff>
    </xdr:to>
    <xdr:sp>
      <xdr:nvSpPr>
        <xdr:cNvPr id="17" name="Rectangle 35"/>
        <xdr:cNvSpPr>
          <a:spLocks/>
        </xdr:cNvSpPr>
      </xdr:nvSpPr>
      <xdr:spPr>
        <a:xfrm>
          <a:off x="609600" y="8543925"/>
          <a:ext cx="1162050" cy="6286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RECEIPT OF INVOICE</a:t>
          </a:r>
        </a:p>
      </xdr:txBody>
    </xdr:sp>
    <xdr:clientData/>
  </xdr:twoCellAnchor>
  <xdr:twoCellAnchor>
    <xdr:from>
      <xdr:col>2</xdr:col>
      <xdr:colOff>542925</xdr:colOff>
      <xdr:row>55</xdr:row>
      <xdr:rowOff>57150</xdr:rowOff>
    </xdr:from>
    <xdr:to>
      <xdr:col>6</xdr:col>
      <xdr:colOff>390525</xdr:colOff>
      <xdr:row>55</xdr:row>
      <xdr:rowOff>57150</xdr:rowOff>
    </xdr:to>
    <xdr:sp>
      <xdr:nvSpPr>
        <xdr:cNvPr id="18" name="Line 37"/>
        <xdr:cNvSpPr>
          <a:spLocks/>
        </xdr:cNvSpPr>
      </xdr:nvSpPr>
      <xdr:spPr>
        <a:xfrm flipH="1">
          <a:off x="1762125" y="88487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600075</xdr:colOff>
      <xdr:row>45</xdr:row>
      <xdr:rowOff>142875</xdr:rowOff>
    </xdr:from>
    <xdr:ext cx="1085850" cy="238125"/>
    <xdr:sp>
      <xdr:nvSpPr>
        <xdr:cNvPr id="19" name="TextBox 38"/>
        <xdr:cNvSpPr txBox="1">
          <a:spLocks noChangeArrowheads="1"/>
        </xdr:cNvSpPr>
      </xdr:nvSpPr>
      <xdr:spPr>
        <a:xfrm>
          <a:off x="2428875" y="7334250"/>
          <a:ext cx="1085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INVENTORY STATUS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266700</xdr:colOff>
      <xdr:row>53</xdr:row>
      <xdr:rowOff>95250</xdr:rowOff>
    </xdr:from>
    <xdr:ext cx="590550" cy="180975"/>
    <xdr:sp>
      <xdr:nvSpPr>
        <xdr:cNvPr id="20" name="TextBox 39"/>
        <xdr:cNvSpPr txBox="1">
          <a:spLocks noChangeArrowheads="1"/>
        </xdr:cNvSpPr>
      </xdr:nvSpPr>
      <xdr:spPr>
        <a:xfrm>
          <a:off x="2705100" y="856297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INVOICE</a:t>
          </a:r>
        </a:p>
      </xdr:txBody>
    </xdr:sp>
    <xdr:clientData/>
  </xdr:oneCellAnchor>
  <xdr:oneCellAnchor>
    <xdr:from>
      <xdr:col>9</xdr:col>
      <xdr:colOff>561975</xdr:colOff>
      <xdr:row>53</xdr:row>
      <xdr:rowOff>133350</xdr:rowOff>
    </xdr:from>
    <xdr:ext cx="1990725" cy="685800"/>
    <xdr:sp>
      <xdr:nvSpPr>
        <xdr:cNvPr id="21" name="TextBox 40"/>
        <xdr:cNvSpPr txBox="1">
          <a:spLocks noChangeArrowheads="1"/>
        </xdr:cNvSpPr>
      </xdr:nvSpPr>
      <xdr:spPr>
        <a:xfrm>
          <a:off x="6048375" y="8601075"/>
          <a:ext cx="1990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This process should be automated
on the customer's side. Can also be
reversed, so that the customer makes
self billing with the same message.</a:t>
          </a:r>
        </a:p>
      </xdr:txBody>
    </xdr:sp>
    <xdr:clientData/>
  </xdr:oneCellAnchor>
  <xdr:oneCellAnchor>
    <xdr:from>
      <xdr:col>9</xdr:col>
      <xdr:colOff>561975</xdr:colOff>
      <xdr:row>46</xdr:row>
      <xdr:rowOff>142875</xdr:rowOff>
    </xdr:from>
    <xdr:ext cx="1981200" cy="638175"/>
    <xdr:sp>
      <xdr:nvSpPr>
        <xdr:cNvPr id="22" name="TextBox 41"/>
        <xdr:cNvSpPr txBox="1">
          <a:spLocks noChangeArrowheads="1"/>
        </xdr:cNvSpPr>
      </xdr:nvSpPr>
      <xdr:spPr>
        <a:xfrm>
          <a:off x="6048375" y="7496175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This message does not need to be sent 
daily, but is essential for control of the
process.</a:t>
          </a:r>
        </a:p>
      </xdr:txBody>
    </xdr:sp>
    <xdr:clientData/>
  </xdr:oneCellAnchor>
  <xdr:twoCellAnchor>
    <xdr:from>
      <xdr:col>1</xdr:col>
      <xdr:colOff>590550</xdr:colOff>
      <xdr:row>32</xdr:row>
      <xdr:rowOff>133350</xdr:rowOff>
    </xdr:from>
    <xdr:to>
      <xdr:col>1</xdr:col>
      <xdr:colOff>590550</xdr:colOff>
      <xdr:row>37</xdr:row>
      <xdr:rowOff>142875</xdr:rowOff>
    </xdr:to>
    <xdr:sp>
      <xdr:nvSpPr>
        <xdr:cNvPr id="23" name="Line 42"/>
        <xdr:cNvSpPr>
          <a:spLocks/>
        </xdr:cNvSpPr>
      </xdr:nvSpPr>
      <xdr:spPr>
        <a:xfrm>
          <a:off x="1200150" y="5238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571500</xdr:colOff>
      <xdr:row>29</xdr:row>
      <xdr:rowOff>76200</xdr:rowOff>
    </xdr:from>
    <xdr:ext cx="1714500" cy="361950"/>
    <xdr:sp>
      <xdr:nvSpPr>
        <xdr:cNvPr id="24" name="TextBox 43"/>
        <xdr:cNvSpPr txBox="1">
          <a:spLocks noChangeArrowheads="1"/>
        </xdr:cNvSpPr>
      </xdr:nvSpPr>
      <xdr:spPr>
        <a:xfrm>
          <a:off x="6057900" y="4714875"/>
          <a:ext cx="1714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Allows for standing order of transport
and for filled trucks.</a:t>
          </a:r>
        </a:p>
      </xdr:txBody>
    </xdr:sp>
    <xdr:clientData/>
  </xdr:oneCellAnchor>
  <xdr:oneCellAnchor>
    <xdr:from>
      <xdr:col>9</xdr:col>
      <xdr:colOff>533400</xdr:colOff>
      <xdr:row>38</xdr:row>
      <xdr:rowOff>123825</xdr:rowOff>
    </xdr:from>
    <xdr:ext cx="2095500" cy="523875"/>
    <xdr:sp>
      <xdr:nvSpPr>
        <xdr:cNvPr id="25" name="TextBox 44"/>
        <xdr:cNvSpPr txBox="1">
          <a:spLocks noChangeArrowheads="1"/>
        </xdr:cNvSpPr>
      </xdr:nvSpPr>
      <xdr:spPr>
        <a:xfrm>
          <a:off x="6019800" y="6200775"/>
          <a:ext cx="2095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The customer can simplify the receipt 
routine and also make an automatic ledger
update routine, if required.</a:t>
          </a:r>
        </a:p>
      </xdr:txBody>
    </xdr:sp>
    <xdr:clientData/>
  </xdr:oneCellAnchor>
  <xdr:twoCellAnchor>
    <xdr:from>
      <xdr:col>6</xdr:col>
      <xdr:colOff>390525</xdr:colOff>
      <xdr:row>53</xdr:row>
      <xdr:rowOff>66675</xdr:rowOff>
    </xdr:from>
    <xdr:to>
      <xdr:col>8</xdr:col>
      <xdr:colOff>333375</xdr:colOff>
      <xdr:row>57</xdr:row>
      <xdr:rowOff>47625</xdr:rowOff>
    </xdr:to>
    <xdr:sp>
      <xdr:nvSpPr>
        <xdr:cNvPr id="26" name="Rectangle 45"/>
        <xdr:cNvSpPr>
          <a:spLocks/>
        </xdr:cNvSpPr>
      </xdr:nvSpPr>
      <xdr:spPr>
        <a:xfrm>
          <a:off x="4048125" y="8534400"/>
          <a:ext cx="1162050" cy="6286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INVOICING</a:t>
          </a:r>
        </a:p>
      </xdr:txBody>
    </xdr:sp>
    <xdr:clientData/>
  </xdr:twoCellAnchor>
  <xdr:twoCellAnchor>
    <xdr:from>
      <xdr:col>6</xdr:col>
      <xdr:colOff>371475</xdr:colOff>
      <xdr:row>46</xdr:row>
      <xdr:rowOff>66675</xdr:rowOff>
    </xdr:from>
    <xdr:to>
      <xdr:col>8</xdr:col>
      <xdr:colOff>352425</xdr:colOff>
      <xdr:row>50</xdr:row>
      <xdr:rowOff>19050</xdr:rowOff>
    </xdr:to>
    <xdr:sp>
      <xdr:nvSpPr>
        <xdr:cNvPr id="27" name="Rectangle 46"/>
        <xdr:cNvSpPr>
          <a:spLocks/>
        </xdr:cNvSpPr>
      </xdr:nvSpPr>
      <xdr:spPr>
        <a:xfrm>
          <a:off x="4029075" y="7419975"/>
          <a:ext cx="1200150" cy="6000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CONTROL OF PROCESS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4.00390625" style="12" customWidth="1"/>
    <col min="3" max="4" width="11.140625" style="12" customWidth="1"/>
    <col min="5" max="8" width="9.140625" style="12" customWidth="1"/>
    <col min="9" max="9" width="11.140625" style="12" customWidth="1"/>
    <col min="10" max="16384" width="9.140625" style="12" customWidth="1"/>
  </cols>
  <sheetData>
    <row r="1" spans="1:11" ht="15">
      <c r="A1" s="9"/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1" ht="15">
      <c r="A2" s="9"/>
      <c r="B2" s="13" t="s">
        <v>45</v>
      </c>
      <c r="C2" s="13"/>
      <c r="D2" s="13"/>
      <c r="E2" s="10"/>
      <c r="F2" s="10"/>
      <c r="G2" s="10"/>
      <c r="H2" s="10"/>
      <c r="I2" s="10"/>
      <c r="J2" s="11"/>
      <c r="K2" s="10"/>
    </row>
    <row r="3" spans="1:11" ht="15.75" thickBot="1">
      <c r="A3" s="9"/>
      <c r="B3" s="10"/>
      <c r="C3" s="10"/>
      <c r="D3" s="10"/>
      <c r="E3" s="10"/>
      <c r="F3" s="10"/>
      <c r="G3" s="10"/>
      <c r="H3" s="10"/>
      <c r="I3" s="10"/>
      <c r="J3" s="11"/>
      <c r="K3" s="10"/>
    </row>
    <row r="4" spans="1:11" ht="15.75" thickBot="1">
      <c r="A4" s="9">
        <v>1</v>
      </c>
      <c r="B4" s="10" t="s">
        <v>41</v>
      </c>
      <c r="C4" s="10"/>
      <c r="D4" s="10"/>
      <c r="E4" s="10"/>
      <c r="F4" s="10"/>
      <c r="G4" s="10"/>
      <c r="H4" s="10"/>
      <c r="I4" s="10"/>
      <c r="J4" s="1">
        <v>30</v>
      </c>
      <c r="K4" s="10" t="s">
        <v>14</v>
      </c>
    </row>
    <row r="5" spans="1:11" ht="15">
      <c r="A5" s="9"/>
      <c r="B5" s="10"/>
      <c r="C5" s="10"/>
      <c r="D5" s="10"/>
      <c r="E5" s="10"/>
      <c r="F5" s="10"/>
      <c r="G5" s="10"/>
      <c r="H5" s="10"/>
      <c r="I5" s="10"/>
      <c r="J5" s="11"/>
      <c r="K5" s="10"/>
    </row>
    <row r="6" spans="1:11" ht="15.75" thickBot="1">
      <c r="A6" s="9"/>
      <c r="B6" s="10" t="s">
        <v>46</v>
      </c>
      <c r="C6" s="10"/>
      <c r="D6" s="10"/>
      <c r="E6" s="10"/>
      <c r="F6" s="10"/>
      <c r="G6" s="10"/>
      <c r="H6" s="10"/>
      <c r="I6" s="10"/>
      <c r="J6" s="11"/>
      <c r="K6" s="10"/>
    </row>
    <row r="7" spans="1:11" ht="15.75" thickBot="1">
      <c r="A7" s="9"/>
      <c r="B7" s="10" t="s">
        <v>43</v>
      </c>
      <c r="C7" s="10"/>
      <c r="D7" s="10"/>
      <c r="E7" s="10"/>
      <c r="F7" s="10"/>
      <c r="G7" s="10"/>
      <c r="H7" s="10"/>
      <c r="I7" s="14"/>
      <c r="J7" s="2">
        <v>5</v>
      </c>
      <c r="K7" s="10" t="s">
        <v>14</v>
      </c>
    </row>
    <row r="8" spans="1:11" ht="15">
      <c r="A8" s="9"/>
      <c r="B8" s="10"/>
      <c r="C8" s="10"/>
      <c r="D8" s="10"/>
      <c r="E8" s="10"/>
      <c r="F8" s="10"/>
      <c r="G8" s="10"/>
      <c r="H8" s="10"/>
      <c r="I8" s="10"/>
      <c r="J8" s="11"/>
      <c r="K8" s="10"/>
    </row>
    <row r="9" spans="1:11" ht="15.75" thickBot="1">
      <c r="A9" s="9"/>
      <c r="B9" s="10"/>
      <c r="C9" s="10"/>
      <c r="D9" s="10"/>
      <c r="E9" s="10"/>
      <c r="F9" s="10"/>
      <c r="G9" s="10"/>
      <c r="H9" s="10"/>
      <c r="I9" s="10"/>
      <c r="J9" s="11"/>
      <c r="K9" s="10"/>
    </row>
    <row r="10" spans="1:11" ht="15.75" thickBot="1">
      <c r="A10" s="9">
        <v>2</v>
      </c>
      <c r="B10" s="10" t="s">
        <v>34</v>
      </c>
      <c r="C10" s="10"/>
      <c r="D10" s="10"/>
      <c r="E10" s="10"/>
      <c r="F10" s="10"/>
      <c r="G10" s="10"/>
      <c r="H10" s="10"/>
      <c r="I10" s="10"/>
      <c r="J10" s="1">
        <v>10</v>
      </c>
      <c r="K10" s="10" t="s">
        <v>14</v>
      </c>
    </row>
    <row r="11" spans="1:11" ht="15">
      <c r="A11" s="9"/>
      <c r="B11" s="10" t="s">
        <v>35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 thickBot="1">
      <c r="A12" s="9"/>
      <c r="B12" s="10"/>
      <c r="C12" s="10"/>
      <c r="D12" s="10"/>
      <c r="E12" s="10"/>
      <c r="F12" s="10"/>
      <c r="G12" s="10"/>
      <c r="H12" s="10"/>
      <c r="I12" s="10"/>
      <c r="J12" s="15"/>
      <c r="K12" s="10"/>
    </row>
    <row r="13" spans="1:11" ht="15.75" thickBot="1">
      <c r="A13" s="9">
        <v>3</v>
      </c>
      <c r="B13" s="10" t="s">
        <v>36</v>
      </c>
      <c r="C13" s="10"/>
      <c r="D13" s="10"/>
      <c r="E13" s="10"/>
      <c r="F13" s="10"/>
      <c r="G13" s="10"/>
      <c r="H13" s="10"/>
      <c r="I13" s="10"/>
      <c r="J13" s="1">
        <v>20</v>
      </c>
      <c r="K13" s="10" t="s">
        <v>14</v>
      </c>
    </row>
    <row r="14" spans="1:11" ht="15">
      <c r="A14" s="9"/>
      <c r="B14" s="10" t="s">
        <v>35</v>
      </c>
      <c r="C14" s="10"/>
      <c r="D14" s="10"/>
      <c r="E14" s="10"/>
      <c r="F14" s="10"/>
      <c r="G14" s="10"/>
      <c r="H14" s="10"/>
      <c r="I14" s="10"/>
      <c r="J14" s="15"/>
      <c r="K14" s="10"/>
    </row>
    <row r="15" spans="1:11" ht="15.75" thickBot="1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10"/>
    </row>
    <row r="16" spans="1:11" ht="15.75" thickBot="1">
      <c r="A16" s="9"/>
      <c r="B16" s="10" t="s">
        <v>47</v>
      </c>
      <c r="C16" s="10"/>
      <c r="D16" s="10"/>
      <c r="E16" s="10"/>
      <c r="F16" s="10"/>
      <c r="G16" s="10"/>
      <c r="H16" s="10"/>
      <c r="I16" s="10"/>
      <c r="J16" s="1">
        <v>5</v>
      </c>
      <c r="K16" s="10" t="s">
        <v>14</v>
      </c>
    </row>
    <row r="17" spans="1:11" ht="15">
      <c r="A17" s="9"/>
      <c r="B17" s="10" t="s">
        <v>28</v>
      </c>
      <c r="C17" s="10"/>
      <c r="D17" s="10"/>
      <c r="E17" s="10"/>
      <c r="F17" s="10"/>
      <c r="G17" s="10"/>
      <c r="H17" s="10"/>
      <c r="I17" s="10"/>
      <c r="J17" s="11"/>
      <c r="K17" s="10"/>
    </row>
    <row r="18" spans="1:11" ht="15">
      <c r="A18" s="9"/>
      <c r="B18" s="10"/>
      <c r="C18" s="10"/>
      <c r="D18" s="10"/>
      <c r="E18" s="10"/>
      <c r="F18" s="10"/>
      <c r="G18" s="10"/>
      <c r="H18" s="10"/>
      <c r="I18" s="10"/>
      <c r="J18" s="11"/>
      <c r="K18" s="10"/>
    </row>
    <row r="20" spans="1:12" ht="15">
      <c r="A20" s="9"/>
      <c r="B20" s="10"/>
      <c r="C20" s="10"/>
      <c r="D20" s="10"/>
      <c r="E20" s="10"/>
      <c r="F20" s="10"/>
      <c r="G20" s="10"/>
      <c r="H20" s="10"/>
      <c r="I20" s="16"/>
      <c r="J20" s="11"/>
      <c r="K20" s="10"/>
      <c r="L20" s="10"/>
    </row>
    <row r="21" spans="1:12" ht="15">
      <c r="A21" s="9"/>
      <c r="B21" s="13" t="s">
        <v>32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9"/>
      <c r="B22" s="10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 thickBot="1">
      <c r="A24" s="9"/>
      <c r="B24" s="10"/>
      <c r="C24" s="10"/>
      <c r="D24" s="10"/>
      <c r="E24" s="10"/>
      <c r="F24" s="9" t="s">
        <v>1</v>
      </c>
      <c r="G24" s="9" t="s">
        <v>2</v>
      </c>
      <c r="H24" s="9" t="s">
        <v>3</v>
      </c>
      <c r="I24" s="9" t="s">
        <v>4</v>
      </c>
      <c r="J24" s="9" t="s">
        <v>5</v>
      </c>
      <c r="K24" s="10"/>
      <c r="L24" s="10"/>
    </row>
    <row r="25" spans="1:12" ht="15.75" thickBot="1">
      <c r="A25" s="9"/>
      <c r="B25" s="10"/>
      <c r="C25" s="10" t="s">
        <v>48</v>
      </c>
      <c r="D25" s="10"/>
      <c r="E25" s="10"/>
      <c r="F25" s="18">
        <v>15</v>
      </c>
      <c r="G25" s="18">
        <v>25</v>
      </c>
      <c r="H25" s="18">
        <v>50</v>
      </c>
      <c r="I25" s="18">
        <v>80</v>
      </c>
      <c r="J25" s="18">
        <v>80</v>
      </c>
      <c r="K25" s="10"/>
      <c r="L25" s="10"/>
    </row>
    <row r="26" spans="1:12" ht="15.75" thickBo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 thickBot="1">
      <c r="A27" s="9"/>
      <c r="B27" s="10"/>
      <c r="C27" s="10" t="s">
        <v>38</v>
      </c>
      <c r="D27" s="10"/>
      <c r="E27" s="10"/>
      <c r="F27" s="18">
        <v>20</v>
      </c>
      <c r="G27" s="18">
        <v>50</v>
      </c>
      <c r="H27" s="18">
        <v>70</v>
      </c>
      <c r="I27" s="18">
        <v>100</v>
      </c>
      <c r="J27" s="18">
        <v>100</v>
      </c>
      <c r="K27" s="10"/>
      <c r="L27" s="10"/>
    </row>
    <row r="28" spans="1:12" ht="15.75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 thickBot="1">
      <c r="A29" s="9"/>
      <c r="B29" s="10"/>
      <c r="C29" s="10" t="s">
        <v>39</v>
      </c>
      <c r="D29" s="10"/>
      <c r="E29" s="10"/>
      <c r="F29" s="18">
        <v>15</v>
      </c>
      <c r="G29" s="18">
        <v>30</v>
      </c>
      <c r="H29" s="18">
        <v>50</v>
      </c>
      <c r="I29" s="18">
        <v>100</v>
      </c>
      <c r="J29" s="18">
        <v>100</v>
      </c>
      <c r="K29" s="10"/>
      <c r="L29" s="10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3" t="s">
        <v>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 thickBot="1">
      <c r="A34" s="10"/>
      <c r="B34" s="10"/>
      <c r="C34" s="10"/>
      <c r="D34" s="10"/>
      <c r="E34" s="10"/>
      <c r="F34" s="9" t="s">
        <v>1</v>
      </c>
      <c r="G34" s="9" t="s">
        <v>2</v>
      </c>
      <c r="H34" s="9" t="s">
        <v>3</v>
      </c>
      <c r="I34" s="9" t="s">
        <v>4</v>
      </c>
      <c r="J34" s="9" t="s">
        <v>5</v>
      </c>
      <c r="K34" s="10"/>
      <c r="L34" s="10"/>
    </row>
    <row r="35" spans="1:12" ht="15" thickBot="1">
      <c r="A35" s="10"/>
      <c r="B35" s="10"/>
      <c r="C35" s="10" t="s">
        <v>48</v>
      </c>
      <c r="D35" s="10"/>
      <c r="E35" s="10"/>
      <c r="F35" s="5">
        <f>L35*F25/100</f>
        <v>5625</v>
      </c>
      <c r="G35" s="5">
        <f>L35*G25/100</f>
        <v>9375</v>
      </c>
      <c r="H35" s="5">
        <f>L35*H25/100</f>
        <v>18750</v>
      </c>
      <c r="I35" s="5">
        <f>L35*I25/100</f>
        <v>30000</v>
      </c>
      <c r="J35" s="5">
        <f>L35*J25/100</f>
        <v>30000</v>
      </c>
      <c r="K35" s="10"/>
      <c r="L35" s="10">
        <f>(J4-J7)/40*Parameters!J9</f>
        <v>37500</v>
      </c>
    </row>
    <row r="36" spans="1:12" ht="15" thickBot="1">
      <c r="A36" s="10"/>
      <c r="B36" s="10"/>
      <c r="C36" s="10"/>
      <c r="D36" s="10"/>
      <c r="E36" s="10"/>
      <c r="F36" s="8"/>
      <c r="G36" s="8"/>
      <c r="H36" s="8"/>
      <c r="I36" s="8"/>
      <c r="J36" s="8"/>
      <c r="K36" s="10"/>
      <c r="L36" s="10"/>
    </row>
    <row r="37" spans="1:12" ht="15" thickBot="1">
      <c r="A37" s="10"/>
      <c r="B37" s="10"/>
      <c r="C37" s="10" t="s">
        <v>38</v>
      </c>
      <c r="D37" s="10"/>
      <c r="E37" s="10"/>
      <c r="F37" s="5">
        <f>L37*F27/100</f>
        <v>1750</v>
      </c>
      <c r="G37" s="5">
        <f>L37*G27/100</f>
        <v>4375</v>
      </c>
      <c r="H37" s="5">
        <f>L37*H27/100</f>
        <v>6125</v>
      </c>
      <c r="I37" s="5">
        <f>L37*I27/100</f>
        <v>8750</v>
      </c>
      <c r="J37" s="5">
        <f>L37*J27/100</f>
        <v>8750</v>
      </c>
      <c r="K37" s="10"/>
      <c r="L37" s="10">
        <f>J10/40*Parameters!J11</f>
        <v>8750</v>
      </c>
    </row>
    <row r="38" spans="1:12" ht="15" thickBot="1">
      <c r="A38" s="10"/>
      <c r="B38" s="10"/>
      <c r="C38" s="10"/>
      <c r="D38" s="10"/>
      <c r="E38" s="10"/>
      <c r="F38" s="8"/>
      <c r="G38" s="8"/>
      <c r="H38" s="8"/>
      <c r="I38" s="8"/>
      <c r="J38" s="8"/>
      <c r="K38" s="10"/>
      <c r="L38" s="10"/>
    </row>
    <row r="39" spans="1:12" ht="15" thickBot="1">
      <c r="A39" s="10"/>
      <c r="B39" s="10"/>
      <c r="C39" s="10" t="s">
        <v>39</v>
      </c>
      <c r="D39" s="10"/>
      <c r="E39" s="10"/>
      <c r="F39" s="5">
        <f>L39*F29/100</f>
        <v>2250</v>
      </c>
      <c r="G39" s="5">
        <f>L39*G29/100</f>
        <v>4500</v>
      </c>
      <c r="H39" s="5">
        <f>L39*H29/100</f>
        <v>7500</v>
      </c>
      <c r="I39" s="5">
        <f>L39*I29/100</f>
        <v>15000</v>
      </c>
      <c r="J39" s="5">
        <f>L39*J29/100</f>
        <v>15000</v>
      </c>
      <c r="K39" s="10"/>
      <c r="L39" s="10">
        <f>(J13-J16)/40*Parameters!J13</f>
        <v>15000</v>
      </c>
    </row>
    <row r="40" spans="1:12" ht="15">
      <c r="A40" s="9"/>
      <c r="B40" s="10"/>
      <c r="C40" s="10"/>
      <c r="D40" s="10"/>
      <c r="E40" s="10"/>
      <c r="F40" s="10"/>
      <c r="G40" s="10"/>
      <c r="H40" s="14"/>
      <c r="I40" s="15"/>
      <c r="J40" s="17"/>
      <c r="K40" s="10"/>
      <c r="L40" s="10"/>
    </row>
    <row r="41" spans="1:12" ht="15">
      <c r="A41" s="9"/>
      <c r="B41" s="10"/>
      <c r="C41" s="10"/>
      <c r="D41" s="10"/>
      <c r="E41" s="10"/>
      <c r="F41" s="10"/>
      <c r="G41" s="10"/>
      <c r="H41" s="10"/>
      <c r="I41" s="10"/>
      <c r="J41" s="11"/>
      <c r="K41" s="10"/>
      <c r="L41" s="10"/>
    </row>
    <row r="42" spans="1:12" ht="15">
      <c r="A42" s="9"/>
      <c r="B42" s="10"/>
      <c r="C42" s="13" t="s">
        <v>0</v>
      </c>
      <c r="D42" s="10"/>
      <c r="E42" s="10"/>
      <c r="F42" s="19">
        <f>SUM(F35:F41)</f>
        <v>9625</v>
      </c>
      <c r="G42" s="19">
        <f>SUM(G35:G41)</f>
        <v>18250</v>
      </c>
      <c r="H42" s="19">
        <f>SUM(H35:H41)</f>
        <v>32375</v>
      </c>
      <c r="I42" s="19">
        <f>SUM(I35:I41)</f>
        <v>53750</v>
      </c>
      <c r="J42" s="20">
        <f>SUM(J35:J41)</f>
        <v>53750</v>
      </c>
      <c r="K42" s="10"/>
      <c r="L42" s="10"/>
    </row>
    <row r="43" spans="1:12" ht="15">
      <c r="A43" s="9"/>
      <c r="B43" s="10"/>
      <c r="C43" s="10"/>
      <c r="D43" s="10"/>
      <c r="E43" s="10"/>
      <c r="F43" s="10"/>
      <c r="G43" s="10"/>
      <c r="H43" s="10"/>
      <c r="I43" s="10"/>
      <c r="J43" s="11"/>
      <c r="K43" s="10"/>
      <c r="L43" s="10"/>
    </row>
    <row r="44" spans="1:12" ht="15">
      <c r="A44" s="9"/>
      <c r="B44" s="10"/>
      <c r="C44" s="10"/>
      <c r="D44" s="10"/>
      <c r="E44" s="10"/>
      <c r="F44" s="10"/>
      <c r="G44" s="10"/>
      <c r="H44" s="10"/>
      <c r="I44" s="10"/>
      <c r="J44" s="11"/>
      <c r="K44" s="10"/>
      <c r="L44" s="10"/>
    </row>
  </sheetData>
  <printOptions/>
  <pageMargins left="0.75" right="0.75" top="1" bottom="1" header="0.5" footer="0.5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showGridLines="0" workbookViewId="0" topLeftCell="A41">
      <selection activeCell="K11" sqref="K11"/>
    </sheetView>
  </sheetViews>
  <sheetFormatPr defaultColWidth="9.140625" defaultRowHeight="12.75"/>
  <cols>
    <col min="1" max="1" width="8.140625" style="9" customWidth="1"/>
    <col min="2" max="2" width="10.28125" style="10" customWidth="1"/>
    <col min="3" max="3" width="9.140625" style="10" customWidth="1"/>
    <col min="4" max="4" width="10.00390625" style="10" customWidth="1"/>
    <col min="5" max="5" width="10.57421875" style="10" customWidth="1"/>
    <col min="6" max="6" width="10.28125" style="10" customWidth="1"/>
    <col min="7" max="7" width="10.8515625" style="10" customWidth="1"/>
    <col min="8" max="8" width="11.140625" style="10" customWidth="1"/>
    <col min="9" max="9" width="10.28125" style="10" customWidth="1"/>
    <col min="10" max="10" width="11.421875" style="11" customWidth="1"/>
    <col min="11" max="13" width="9.57421875" style="10" bestFit="1" customWidth="1"/>
    <col min="14" max="16384" width="9.140625" style="10" customWidth="1"/>
  </cols>
  <sheetData>
    <row r="2" ht="15">
      <c r="A2" s="46" t="s">
        <v>6</v>
      </c>
    </row>
    <row r="5" spans="2:4" ht="15">
      <c r="B5" s="13" t="s">
        <v>27</v>
      </c>
      <c r="C5" s="13"/>
      <c r="D5" s="13"/>
    </row>
    <row r="6" ht="15.75" thickBot="1"/>
    <row r="7" spans="1:11" ht="15.75" thickBot="1">
      <c r="A7" s="9">
        <v>1</v>
      </c>
      <c r="B7" s="10" t="s">
        <v>41</v>
      </c>
      <c r="J7" s="1">
        <v>30</v>
      </c>
      <c r="K7" s="10" t="s">
        <v>14</v>
      </c>
    </row>
    <row r="9" ht="15.75" thickBot="1">
      <c r="B9" s="10" t="s">
        <v>42</v>
      </c>
    </row>
    <row r="10" spans="2:11" ht="15.75" thickBot="1">
      <c r="B10" s="10" t="s">
        <v>43</v>
      </c>
      <c r="I10" s="14"/>
      <c r="J10" s="2">
        <v>5</v>
      </c>
      <c r="K10" s="10" t="s">
        <v>14</v>
      </c>
    </row>
    <row r="12" ht="15.75" thickBot="1"/>
    <row r="13" spans="1:11" ht="15.75" thickBot="1">
      <c r="A13" s="9">
        <v>2</v>
      </c>
      <c r="B13" s="10" t="s">
        <v>29</v>
      </c>
      <c r="J13" s="1">
        <v>800000</v>
      </c>
      <c r="K13" s="10" t="s">
        <v>61</v>
      </c>
    </row>
    <row r="14" ht="15">
      <c r="B14" s="10" t="s">
        <v>30</v>
      </c>
    </row>
    <row r="15" ht="15.75" thickBot="1">
      <c r="J15" s="15"/>
    </row>
    <row r="16" spans="2:11" ht="15.75" thickBot="1">
      <c r="B16" s="10" t="s">
        <v>15</v>
      </c>
      <c r="J16" s="1">
        <v>14</v>
      </c>
      <c r="K16" s="10" t="s">
        <v>16</v>
      </c>
    </row>
    <row r="17" ht="15.75" thickBot="1">
      <c r="J17" s="15"/>
    </row>
    <row r="18" spans="2:11" ht="15.75" thickBot="1">
      <c r="B18" s="10" t="s">
        <v>26</v>
      </c>
      <c r="J18" s="1">
        <v>5</v>
      </c>
      <c r="K18" s="10" t="s">
        <v>16</v>
      </c>
    </row>
    <row r="19" spans="2:10" ht="15">
      <c r="B19" s="10" t="s">
        <v>31</v>
      </c>
      <c r="J19" s="15"/>
    </row>
    <row r="21" ht="15.75" thickBot="1"/>
    <row r="22" spans="1:11" ht="15.75" thickBot="1">
      <c r="A22" s="9">
        <v>3</v>
      </c>
      <c r="B22" s="10" t="s">
        <v>34</v>
      </c>
      <c r="J22" s="1">
        <v>10</v>
      </c>
      <c r="K22" s="10" t="s">
        <v>14</v>
      </c>
    </row>
    <row r="23" spans="2:10" ht="15">
      <c r="B23" s="10" t="s">
        <v>35</v>
      </c>
      <c r="J23" s="10"/>
    </row>
    <row r="24" ht="15.75" thickBot="1">
      <c r="J24" s="15"/>
    </row>
    <row r="25" spans="1:11" ht="15.75" thickBot="1">
      <c r="A25" s="9">
        <v>4</v>
      </c>
      <c r="B25" s="10" t="s">
        <v>36</v>
      </c>
      <c r="J25" s="1">
        <v>20</v>
      </c>
      <c r="K25" s="10" t="s">
        <v>14</v>
      </c>
    </row>
    <row r="26" spans="2:10" ht="15">
      <c r="B26" s="10" t="s">
        <v>35</v>
      </c>
      <c r="J26" s="15"/>
    </row>
    <row r="27" ht="15.75" thickBot="1"/>
    <row r="28" spans="2:11" ht="15.75" thickBot="1">
      <c r="B28" s="10" t="s">
        <v>25</v>
      </c>
      <c r="J28" s="1">
        <v>5</v>
      </c>
      <c r="K28" s="10" t="s">
        <v>14</v>
      </c>
    </row>
    <row r="29" ht="15">
      <c r="B29" s="10" t="s">
        <v>28</v>
      </c>
    </row>
    <row r="31" ht="15">
      <c r="I31" s="16"/>
    </row>
    <row r="32" spans="1:2" s="13" customFormat="1" ht="15">
      <c r="A32" s="9"/>
      <c r="B32" s="13" t="s">
        <v>32</v>
      </c>
    </row>
    <row r="33" spans="2:10" ht="15">
      <c r="B33" s="10" t="s">
        <v>33</v>
      </c>
      <c r="J33" s="10"/>
    </row>
    <row r="34" ht="15">
      <c r="J34" s="10"/>
    </row>
    <row r="35" spans="6:10" ht="15.75" thickBot="1">
      <c r="F35" s="9" t="s">
        <v>1</v>
      </c>
      <c r="G35" s="9" t="s">
        <v>2</v>
      </c>
      <c r="H35" s="9" t="s">
        <v>3</v>
      </c>
      <c r="I35" s="9" t="s">
        <v>4</v>
      </c>
      <c r="J35" s="9" t="s">
        <v>5</v>
      </c>
    </row>
    <row r="36" spans="3:10" ht="15.75" thickBot="1">
      <c r="C36" s="10" t="s">
        <v>37</v>
      </c>
      <c r="F36" s="18">
        <v>15</v>
      </c>
      <c r="G36" s="18">
        <v>25</v>
      </c>
      <c r="H36" s="18">
        <v>50</v>
      </c>
      <c r="I36" s="18">
        <v>80</v>
      </c>
      <c r="J36" s="18">
        <v>80</v>
      </c>
    </row>
    <row r="37" ht="15.75" thickBot="1">
      <c r="J37" s="10"/>
    </row>
    <row r="38" spans="3:10" ht="15.75" thickBot="1">
      <c r="C38" s="10" t="s">
        <v>38</v>
      </c>
      <c r="F38" s="18">
        <v>20</v>
      </c>
      <c r="G38" s="18">
        <v>50</v>
      </c>
      <c r="H38" s="18">
        <v>70</v>
      </c>
      <c r="I38" s="18">
        <v>100</v>
      </c>
      <c r="J38" s="18">
        <v>100</v>
      </c>
    </row>
    <row r="39" ht="15.75" thickBot="1">
      <c r="J39" s="10"/>
    </row>
    <row r="40" spans="3:10" ht="15.75" thickBot="1">
      <c r="C40" s="10" t="s">
        <v>39</v>
      </c>
      <c r="F40" s="18">
        <v>15</v>
      </c>
      <c r="G40" s="18">
        <v>30</v>
      </c>
      <c r="H40" s="18">
        <v>50</v>
      </c>
      <c r="I40" s="18">
        <v>100</v>
      </c>
      <c r="J40" s="18">
        <v>100</v>
      </c>
    </row>
    <row r="41" ht="15">
      <c r="J41" s="10"/>
    </row>
    <row r="42" ht="15">
      <c r="J42" s="10"/>
    </row>
    <row r="43" ht="15">
      <c r="J43" s="10"/>
    </row>
    <row r="44" spans="1:10" ht="15">
      <c r="A44" s="10"/>
      <c r="B44" s="13" t="s">
        <v>40</v>
      </c>
      <c r="H44" s="13"/>
      <c r="J44" s="10"/>
    </row>
    <row r="45" spans="1:10" ht="15.75" thickBot="1">
      <c r="A45" s="10"/>
      <c r="F45" s="9" t="s">
        <v>1</v>
      </c>
      <c r="G45" s="9" t="s">
        <v>2</v>
      </c>
      <c r="H45" s="9" t="s">
        <v>3</v>
      </c>
      <c r="I45" s="9" t="s">
        <v>4</v>
      </c>
      <c r="J45" s="9" t="s">
        <v>5</v>
      </c>
    </row>
    <row r="46" spans="1:12" ht="15" thickBot="1">
      <c r="A46" s="10"/>
      <c r="C46" s="10" t="s">
        <v>37</v>
      </c>
      <c r="F46" s="5">
        <f>L46*F36/100</f>
        <v>17196.42857142857</v>
      </c>
      <c r="G46" s="5">
        <f>L46*G36/100</f>
        <v>28660.714285714283</v>
      </c>
      <c r="H46" s="5">
        <f>L46*H36/100</f>
        <v>57321.428571428565</v>
      </c>
      <c r="I46" s="5">
        <f>L46*I36/100</f>
        <v>91714.28571428571</v>
      </c>
      <c r="J46" s="5">
        <f>L46*J36/100</f>
        <v>91714.28571428571</v>
      </c>
      <c r="L46" s="10">
        <f>Parameters!J9*(J7-J10)/40+J13*(J16-J18)/J16*Parameters!J4/100</f>
        <v>114642.85714285713</v>
      </c>
    </row>
    <row r="47" spans="1:10" ht="15" thickBot="1">
      <c r="A47" s="10"/>
      <c r="F47" s="8"/>
      <c r="G47" s="8"/>
      <c r="H47" s="8"/>
      <c r="I47" s="8"/>
      <c r="J47" s="8"/>
    </row>
    <row r="48" spans="1:12" ht="15" thickBot="1">
      <c r="A48" s="10"/>
      <c r="C48" s="10" t="s">
        <v>38</v>
      </c>
      <c r="F48" s="5">
        <f>L48*F38/100</f>
        <v>1750</v>
      </c>
      <c r="G48" s="5">
        <f>L48*G38/100</f>
        <v>4375</v>
      </c>
      <c r="H48" s="5">
        <f>L48*H38/100</f>
        <v>6125</v>
      </c>
      <c r="I48" s="5">
        <f>L48*I38/100</f>
        <v>8750</v>
      </c>
      <c r="J48" s="5">
        <f>L48*J38/100</f>
        <v>8750</v>
      </c>
      <c r="L48" s="10">
        <f>J22/40*Parameters!J11</f>
        <v>8750</v>
      </c>
    </row>
    <row r="49" spans="1:10" ht="15" thickBot="1">
      <c r="A49" s="10"/>
      <c r="F49" s="8"/>
      <c r="G49" s="8"/>
      <c r="H49" s="8"/>
      <c r="I49" s="8"/>
      <c r="J49" s="8"/>
    </row>
    <row r="50" spans="1:12" ht="15" thickBot="1">
      <c r="A50" s="10"/>
      <c r="C50" s="10" t="s">
        <v>39</v>
      </c>
      <c r="F50" s="5">
        <f>L50*F40/100</f>
        <v>2250</v>
      </c>
      <c r="G50" s="5">
        <f>L50*G40/100</f>
        <v>4500</v>
      </c>
      <c r="H50" s="5">
        <f>L50*H40/100</f>
        <v>7500</v>
      </c>
      <c r="I50" s="5">
        <f>L50*I40/100</f>
        <v>15000</v>
      </c>
      <c r="J50" s="5">
        <f>L50*J40/100</f>
        <v>15000</v>
      </c>
      <c r="L50" s="10">
        <f>(J25-J28)/40*Parameters!J13</f>
        <v>15000</v>
      </c>
    </row>
    <row r="51" spans="8:10" ht="15">
      <c r="H51" s="14"/>
      <c r="I51" s="15"/>
      <c r="J51" s="17"/>
    </row>
    <row r="53" spans="3:10" ht="15">
      <c r="C53" s="13" t="s">
        <v>0</v>
      </c>
      <c r="F53" s="19">
        <f>SUM(F46:F52)</f>
        <v>21196.42857142857</v>
      </c>
      <c r="G53" s="19">
        <f>SUM(G46:G52)</f>
        <v>37535.71428571428</v>
      </c>
      <c r="H53" s="19">
        <f>SUM(H46:H52)</f>
        <v>70946.42857142857</v>
      </c>
      <c r="I53" s="19">
        <f>SUM(I46:I52)</f>
        <v>115464.28571428571</v>
      </c>
      <c r="J53" s="20">
        <f>SUM(J46:J52)</f>
        <v>115464.28571428571</v>
      </c>
    </row>
  </sheetData>
  <printOptions/>
  <pageMargins left="0.75" right="0.75" top="1" bottom="1" header="0.5" footer="0.5"/>
  <pageSetup fitToHeight="4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3"/>
  <sheetViews>
    <sheetView showGridLines="0" workbookViewId="0" topLeftCell="A1">
      <selection activeCell="J18" sqref="J18"/>
    </sheetView>
  </sheetViews>
  <sheetFormatPr defaultColWidth="9.140625" defaultRowHeight="12.75"/>
  <cols>
    <col min="1" max="9" width="9.140625" style="21" customWidth="1"/>
    <col min="10" max="10" width="10.8515625" style="21" bestFit="1" customWidth="1"/>
    <col min="11" max="16384" width="9.140625" style="21" customWidth="1"/>
  </cols>
  <sheetData>
    <row r="3" ht="13.5" thickBot="1"/>
    <row r="4" spans="1:11" ht="15.75" thickBot="1">
      <c r="A4" s="22">
        <v>1</v>
      </c>
      <c r="B4" s="23" t="s">
        <v>17</v>
      </c>
      <c r="C4" s="23"/>
      <c r="D4" s="23"/>
      <c r="E4" s="23"/>
      <c r="F4" s="23"/>
      <c r="G4" s="23"/>
      <c r="H4" s="23"/>
      <c r="I4" s="23"/>
      <c r="J4" s="1">
        <v>15</v>
      </c>
      <c r="K4" s="23" t="s">
        <v>18</v>
      </c>
    </row>
    <row r="7" spans="1:13" ht="15">
      <c r="A7" s="22">
        <v>2</v>
      </c>
      <c r="B7" s="23" t="s">
        <v>44</v>
      </c>
      <c r="C7" s="23"/>
      <c r="D7" s="23"/>
      <c r="E7" s="23"/>
      <c r="F7" s="23"/>
      <c r="G7" s="23"/>
      <c r="H7" s="23"/>
      <c r="I7" s="24"/>
      <c r="J7" s="25"/>
      <c r="K7" s="23"/>
      <c r="L7" s="23"/>
      <c r="M7" s="23"/>
    </row>
    <row r="8" spans="1:13" ht="15.75" thickBot="1">
      <c r="A8" s="22"/>
      <c r="B8" s="23"/>
      <c r="C8" s="23"/>
      <c r="D8" s="23"/>
      <c r="E8" s="23"/>
      <c r="F8" s="23"/>
      <c r="G8" s="23"/>
      <c r="H8" s="23"/>
      <c r="I8" s="23"/>
      <c r="J8" s="25"/>
      <c r="K8" s="23"/>
      <c r="L8" s="23"/>
      <c r="M8" s="23"/>
    </row>
    <row r="9" spans="1:13" ht="15.75" thickBot="1">
      <c r="A9" s="22"/>
      <c r="B9" s="23"/>
      <c r="C9" s="23"/>
      <c r="D9" s="23" t="s">
        <v>22</v>
      </c>
      <c r="E9" s="23"/>
      <c r="F9" s="23"/>
      <c r="G9" s="23"/>
      <c r="H9" s="23"/>
      <c r="J9" s="2">
        <v>60000</v>
      </c>
      <c r="K9" s="26" t="s">
        <v>61</v>
      </c>
      <c r="L9" s="23"/>
      <c r="M9" s="23"/>
    </row>
    <row r="10" spans="1:13" ht="15.75" thickBot="1">
      <c r="A10" s="22"/>
      <c r="B10" s="23"/>
      <c r="C10" s="23"/>
      <c r="D10" s="23"/>
      <c r="E10" s="23"/>
      <c r="F10" s="23"/>
      <c r="G10" s="23"/>
      <c r="H10" s="23"/>
      <c r="I10" s="27"/>
      <c r="J10" s="26"/>
      <c r="K10" s="23"/>
      <c r="L10" s="23"/>
      <c r="M10" s="23"/>
    </row>
    <row r="11" spans="1:13" ht="15.75" thickBot="1">
      <c r="A11" s="22"/>
      <c r="B11" s="23"/>
      <c r="C11" s="23"/>
      <c r="D11" s="23" t="s">
        <v>23</v>
      </c>
      <c r="E11" s="23"/>
      <c r="F11" s="23"/>
      <c r="G11" s="23"/>
      <c r="H11" s="28"/>
      <c r="J11" s="2">
        <v>35000</v>
      </c>
      <c r="K11" s="26" t="s">
        <v>61</v>
      </c>
      <c r="L11" s="23"/>
      <c r="M11" s="23"/>
    </row>
    <row r="12" spans="1:13" ht="15.75" thickBot="1">
      <c r="A12" s="22"/>
      <c r="B12" s="23"/>
      <c r="C12" s="23"/>
      <c r="D12" s="23"/>
      <c r="E12" s="23"/>
      <c r="F12" s="23"/>
      <c r="G12" s="23"/>
      <c r="H12" s="28"/>
      <c r="I12" s="29"/>
      <c r="J12" s="26"/>
      <c r="K12" s="23"/>
      <c r="L12" s="23"/>
      <c r="M12" s="23"/>
    </row>
    <row r="13" spans="1:13" ht="15.75" thickBot="1">
      <c r="A13" s="22"/>
      <c r="B13" s="23"/>
      <c r="C13" s="23"/>
      <c r="D13" s="23" t="s">
        <v>24</v>
      </c>
      <c r="E13" s="23"/>
      <c r="F13" s="23"/>
      <c r="G13" s="23"/>
      <c r="H13" s="28"/>
      <c r="J13" s="2">
        <v>40000</v>
      </c>
      <c r="K13" s="26" t="s">
        <v>61</v>
      </c>
      <c r="L13" s="23"/>
      <c r="M13" s="23"/>
    </row>
  </sheetData>
  <printOptions/>
  <pageMargins left="0.75" right="0.75" top="1" bottom="1" header="0.5" footer="0.5"/>
  <pageSetup horizontalDpi="355" verticalDpi="355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8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3" spans="2:14" ht="15">
      <c r="B3" s="30" t="s">
        <v>53</v>
      </c>
      <c r="C3" s="30"/>
      <c r="D3" s="30"/>
      <c r="E3" s="30"/>
      <c r="F3" s="30"/>
      <c r="G3" s="30"/>
      <c r="H3" s="30"/>
      <c r="I3" s="31"/>
      <c r="J3" s="32"/>
      <c r="K3" s="30"/>
      <c r="L3" s="30"/>
      <c r="M3" s="30"/>
      <c r="N3" s="30"/>
    </row>
    <row r="4" spans="2:14" ht="15">
      <c r="B4" s="30" t="s">
        <v>54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5">
      <c r="B6" s="30"/>
      <c r="C6" s="30"/>
      <c r="D6" s="30"/>
      <c r="E6" s="30"/>
      <c r="F6" s="30"/>
      <c r="G6" s="30"/>
      <c r="H6" s="30"/>
      <c r="I6" s="34" t="s">
        <v>8</v>
      </c>
      <c r="J6" s="34" t="s">
        <v>9</v>
      </c>
      <c r="K6" s="34" t="s">
        <v>10</v>
      </c>
      <c r="L6" s="34" t="s">
        <v>11</v>
      </c>
      <c r="M6" s="34" t="s">
        <v>12</v>
      </c>
      <c r="N6" s="30"/>
    </row>
    <row r="7" spans="2:14" ht="15">
      <c r="B7" s="30"/>
      <c r="C7" s="30" t="s">
        <v>7</v>
      </c>
      <c r="D7" s="30"/>
      <c r="E7" s="30"/>
      <c r="F7" s="30"/>
      <c r="I7" s="3">
        <v>0</v>
      </c>
      <c r="J7" s="3">
        <v>3000</v>
      </c>
      <c r="K7" s="3">
        <v>4000</v>
      </c>
      <c r="L7" s="3">
        <v>5000</v>
      </c>
      <c r="M7" s="3">
        <v>6000</v>
      </c>
      <c r="N7" s="32"/>
    </row>
    <row r="8" spans="2:14" ht="15">
      <c r="B8" s="30"/>
      <c r="C8" s="30"/>
      <c r="D8" s="30"/>
      <c r="E8" s="30"/>
      <c r="F8" s="30"/>
      <c r="I8" s="35"/>
      <c r="J8" s="35"/>
      <c r="K8" s="35"/>
      <c r="L8" s="35"/>
      <c r="M8" s="35"/>
      <c r="N8" s="32"/>
    </row>
    <row r="9" spans="2:14" ht="15">
      <c r="B9" s="30"/>
      <c r="C9" s="30" t="s">
        <v>19</v>
      </c>
      <c r="D9" s="30"/>
      <c r="E9" s="30"/>
      <c r="F9" s="30"/>
      <c r="I9" s="3">
        <v>25000</v>
      </c>
      <c r="J9" s="3">
        <v>10000</v>
      </c>
      <c r="K9" s="3">
        <v>10000</v>
      </c>
      <c r="L9" s="3">
        <v>10000</v>
      </c>
      <c r="M9" s="3">
        <v>10000</v>
      </c>
      <c r="N9" s="32"/>
    </row>
    <row r="10" spans="2:14" ht="15">
      <c r="B10" s="30"/>
      <c r="C10" s="30"/>
      <c r="D10" s="30"/>
      <c r="E10" s="30"/>
      <c r="F10" s="30"/>
      <c r="I10" s="35"/>
      <c r="J10" s="35"/>
      <c r="K10" s="35"/>
      <c r="L10" s="35"/>
      <c r="M10" s="35"/>
      <c r="N10" s="32"/>
    </row>
    <row r="11" spans="2:14" ht="15">
      <c r="B11" s="30"/>
      <c r="C11" s="30" t="s">
        <v>20</v>
      </c>
      <c r="D11" s="30"/>
      <c r="E11" s="30"/>
      <c r="F11" s="30"/>
      <c r="I11" s="3">
        <v>15000</v>
      </c>
      <c r="J11" s="3">
        <v>10000</v>
      </c>
      <c r="K11" s="3">
        <v>25000</v>
      </c>
      <c r="L11" s="3">
        <v>5000</v>
      </c>
      <c r="M11" s="3">
        <v>5000</v>
      </c>
      <c r="N11" s="32"/>
    </row>
    <row r="12" spans="2:14" ht="15">
      <c r="B12" s="30"/>
      <c r="C12" s="30"/>
      <c r="D12" s="30"/>
      <c r="E12" s="30"/>
      <c r="F12" s="30"/>
      <c r="I12" s="35"/>
      <c r="J12" s="35"/>
      <c r="K12" s="35"/>
      <c r="L12" s="35"/>
      <c r="M12" s="35"/>
      <c r="N12" s="32"/>
    </row>
    <row r="13" spans="2:14" ht="15">
      <c r="B13" s="30"/>
      <c r="C13" s="30" t="s">
        <v>21</v>
      </c>
      <c r="D13" s="30"/>
      <c r="E13" s="30"/>
      <c r="F13" s="30"/>
      <c r="I13" s="3">
        <v>20000</v>
      </c>
      <c r="J13" s="4">
        <v>0</v>
      </c>
      <c r="K13" s="4">
        <v>0</v>
      </c>
      <c r="L13" s="4">
        <v>10000</v>
      </c>
      <c r="M13" s="4">
        <v>0</v>
      </c>
      <c r="N13" s="32"/>
    </row>
    <row r="14" spans="2:14" ht="15">
      <c r="B14" s="30"/>
      <c r="C14" s="30"/>
      <c r="D14" s="30"/>
      <c r="E14" s="30"/>
      <c r="F14" s="30"/>
      <c r="I14" s="35"/>
      <c r="J14" s="36"/>
      <c r="K14" s="36"/>
      <c r="L14" s="36"/>
      <c r="M14" s="36"/>
      <c r="N14" s="32"/>
    </row>
    <row r="15" spans="2:14" ht="15">
      <c r="B15" s="30"/>
      <c r="C15" s="30" t="s">
        <v>49</v>
      </c>
      <c r="D15" s="30"/>
      <c r="E15" s="30"/>
      <c r="F15" s="30"/>
      <c r="I15" s="3">
        <v>20000</v>
      </c>
      <c r="J15" s="3">
        <v>20000</v>
      </c>
      <c r="K15" s="3">
        <v>30000</v>
      </c>
      <c r="L15" s="3">
        <v>20000</v>
      </c>
      <c r="M15" s="3">
        <v>20000</v>
      </c>
      <c r="N15" s="32"/>
    </row>
    <row r="16" spans="2:14" ht="15">
      <c r="B16" s="30"/>
      <c r="C16" s="30"/>
      <c r="D16" s="30"/>
      <c r="E16" s="30"/>
      <c r="F16" s="30"/>
      <c r="G16" s="30"/>
      <c r="H16" s="30"/>
      <c r="I16" s="31"/>
      <c r="J16" s="32"/>
      <c r="K16" s="30"/>
      <c r="L16" s="30"/>
      <c r="M16" s="30"/>
      <c r="N16" s="30"/>
    </row>
    <row r="17" spans="2:14" ht="1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3:13" ht="15">
      <c r="C18" s="37" t="s">
        <v>0</v>
      </c>
      <c r="D18" s="37"/>
      <c r="E18" s="37"/>
      <c r="F18" s="37"/>
      <c r="G18" s="37"/>
      <c r="H18" s="37"/>
      <c r="I18" s="38">
        <f>SUM(I7:I17)</f>
        <v>80000</v>
      </c>
      <c r="J18" s="38">
        <f>SUM(J7:J17)</f>
        <v>43000</v>
      </c>
      <c r="K18" s="38">
        <f>SUM(K7:K17)</f>
        <v>69000</v>
      </c>
      <c r="L18" s="38">
        <f>SUM(L7:L17)</f>
        <v>50000</v>
      </c>
      <c r="M18" s="38">
        <f>SUM(M7:M17)</f>
        <v>41000</v>
      </c>
    </row>
  </sheetData>
  <printOptions/>
  <pageMargins left="0.75" right="0.75" top="1" bottom="1" header="0.5" footer="0.5"/>
  <pageSetup horizontalDpi="355" verticalDpi="355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showGridLines="0" workbookViewId="0" topLeftCell="A37">
      <selection activeCell="A1" sqref="A1"/>
    </sheetView>
  </sheetViews>
  <sheetFormatPr defaultColWidth="9.140625" defaultRowHeight="12.75"/>
  <cols>
    <col min="1" max="16384" width="9.140625" style="39" customWidth="1"/>
  </cols>
  <sheetData>
    <row r="2" ht="17.25">
      <c r="C2" s="40" t="s">
        <v>13</v>
      </c>
    </row>
    <row r="10" spans="2:9" ht="12.75">
      <c r="B10" s="41" t="s">
        <v>55</v>
      </c>
      <c r="C10" s="42"/>
      <c r="D10" s="42"/>
      <c r="E10" s="42"/>
      <c r="F10" s="42"/>
      <c r="G10" s="42"/>
      <c r="H10" s="41" t="s">
        <v>56</v>
      </c>
      <c r="I10" s="42"/>
    </row>
    <row r="11" spans="2:9" ht="12.75">
      <c r="B11" s="41"/>
      <c r="C11" s="42"/>
      <c r="D11" s="42"/>
      <c r="E11" s="42"/>
      <c r="F11" s="42"/>
      <c r="G11" s="42"/>
      <c r="H11" s="41"/>
      <c r="I11" s="42"/>
    </row>
    <row r="12" spans="2:9" ht="12.75">
      <c r="B12" s="41"/>
      <c r="C12" s="42"/>
      <c r="D12" s="42"/>
      <c r="E12" s="43" t="s">
        <v>58</v>
      </c>
      <c r="F12" s="42"/>
      <c r="G12" s="42"/>
      <c r="H12" s="41"/>
      <c r="I12" s="42"/>
    </row>
    <row r="13" spans="2:9" ht="12.75">
      <c r="B13" s="41"/>
      <c r="C13" s="42"/>
      <c r="D13" s="42"/>
      <c r="E13" s="42"/>
      <c r="F13" s="42"/>
      <c r="G13" s="42"/>
      <c r="H13" s="41"/>
      <c r="I13" s="42"/>
    </row>
    <row r="14" spans="2:9" ht="12.75">
      <c r="B14" s="41"/>
      <c r="C14" s="42"/>
      <c r="D14" s="42"/>
      <c r="E14" s="42"/>
      <c r="F14" s="42"/>
      <c r="G14" s="42"/>
      <c r="H14" s="41"/>
      <c r="I14" s="42"/>
    </row>
    <row r="15" spans="2:9" ht="12.75">
      <c r="B15" s="41"/>
      <c r="C15" s="42"/>
      <c r="D15" s="42"/>
      <c r="E15" s="42"/>
      <c r="F15" s="42"/>
      <c r="G15" s="42"/>
      <c r="H15" s="41"/>
      <c r="I15" s="42"/>
    </row>
    <row r="16" spans="2:9" ht="12.75">
      <c r="B16" s="41"/>
      <c r="C16" s="42"/>
      <c r="D16" s="42"/>
      <c r="E16" s="42"/>
      <c r="F16" s="42"/>
      <c r="G16" s="42"/>
      <c r="H16" s="41"/>
      <c r="I16" s="42"/>
    </row>
    <row r="17" spans="2:9" ht="12.75">
      <c r="B17" s="41"/>
      <c r="C17" s="42"/>
      <c r="D17" s="42"/>
      <c r="E17" s="42"/>
      <c r="F17" s="42"/>
      <c r="G17" s="42"/>
      <c r="H17" s="41"/>
      <c r="I17" s="42"/>
    </row>
    <row r="18" spans="2:9" ht="12.75">
      <c r="B18" s="41"/>
      <c r="C18" s="42"/>
      <c r="D18" s="42"/>
      <c r="E18" s="42"/>
      <c r="F18" s="42"/>
      <c r="G18" s="42"/>
      <c r="H18" s="41"/>
      <c r="I18" s="42"/>
    </row>
    <row r="20" ht="9.75">
      <c r="E20" s="43" t="s">
        <v>59</v>
      </c>
    </row>
    <row r="21" spans="2:3" ht="9.75">
      <c r="B21" s="44"/>
      <c r="C21" s="44"/>
    </row>
    <row r="22" spans="2:3" ht="9.75">
      <c r="B22" s="44"/>
      <c r="C22" s="44"/>
    </row>
    <row r="30" ht="11.25">
      <c r="E30" s="43" t="s">
        <v>60</v>
      </c>
    </row>
    <row r="39" ht="11.25">
      <c r="E39" s="39" t="s">
        <v>57</v>
      </c>
    </row>
    <row r="51" ht="11.25">
      <c r="E51" s="43"/>
    </row>
  </sheetData>
  <printOptions/>
  <pageMargins left="0.75" right="0.75" top="1" bottom="1" header="0.5" footer="0.5"/>
  <pageSetup fitToHeight="1" fitToWidth="1" horizontalDpi="355" verticalDpi="355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4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140625" style="33" customWidth="1"/>
    <col min="6" max="8" width="9.28125" style="33" bestFit="1" customWidth="1"/>
    <col min="9" max="10" width="9.57421875" style="33" bestFit="1" customWidth="1"/>
    <col min="11" max="16384" width="9.140625" style="33" customWidth="1"/>
  </cols>
  <sheetData>
    <row r="3" spans="2:4" ht="15">
      <c r="B3" s="37" t="s">
        <v>40</v>
      </c>
      <c r="C3" s="30"/>
      <c r="D3" s="30"/>
    </row>
    <row r="4" spans="2:10" ht="15">
      <c r="B4" s="30"/>
      <c r="C4" s="30"/>
      <c r="D4" s="30"/>
      <c r="F4" s="45" t="s">
        <v>1</v>
      </c>
      <c r="G4" s="45" t="s">
        <v>2</v>
      </c>
      <c r="H4" s="45" t="s">
        <v>3</v>
      </c>
      <c r="I4" s="45" t="s">
        <v>4</v>
      </c>
      <c r="J4" s="45" t="s">
        <v>5</v>
      </c>
    </row>
    <row r="5" spans="2:10" ht="15">
      <c r="B5" s="30"/>
      <c r="C5" s="30"/>
      <c r="D5" s="30"/>
      <c r="F5" s="32"/>
      <c r="G5" s="32"/>
      <c r="H5" s="32"/>
      <c r="I5" s="32"/>
      <c r="J5" s="32"/>
    </row>
    <row r="6" spans="2:10" ht="15">
      <c r="B6" s="30" t="s">
        <v>50</v>
      </c>
      <c r="C6" s="30"/>
      <c r="D6" s="30"/>
      <c r="F6" s="6">
        <f>'Order to invoice'!F42</f>
        <v>9625</v>
      </c>
      <c r="G6" s="6">
        <f>'Order to invoice'!G42</f>
        <v>18250</v>
      </c>
      <c r="H6" s="6">
        <f>'Order to invoice'!H42</f>
        <v>32375</v>
      </c>
      <c r="I6" s="6">
        <f>'Order to invoice'!I42</f>
        <v>53750</v>
      </c>
      <c r="J6" s="6">
        <f>'Order to invoice'!J42</f>
        <v>53750</v>
      </c>
    </row>
    <row r="7" spans="2:10" ht="15">
      <c r="B7" s="30"/>
      <c r="C7" s="30"/>
      <c r="D7" s="30"/>
      <c r="F7" s="7"/>
      <c r="G7" s="7"/>
      <c r="H7" s="7"/>
      <c r="I7" s="7"/>
      <c r="J7" s="6"/>
    </row>
    <row r="8" spans="2:10" ht="15">
      <c r="B8" s="30" t="s">
        <v>51</v>
      </c>
      <c r="C8" s="30"/>
      <c r="D8" s="30"/>
      <c r="F8" s="7">
        <f>'Consignment stock'!F53</f>
        <v>21196.42857142857</v>
      </c>
      <c r="G8" s="7">
        <f>'Consignment stock'!G53</f>
        <v>37535.71428571428</v>
      </c>
      <c r="H8" s="7">
        <f>'Consignment stock'!H53</f>
        <v>70946.42857142857</v>
      </c>
      <c r="I8" s="7">
        <f>'Consignment stock'!I53</f>
        <v>115464.28571428571</v>
      </c>
      <c r="J8" s="7">
        <f>'Consignment stock'!J53</f>
        <v>115464.28571428571</v>
      </c>
    </row>
    <row r="9" spans="2:10" ht="15">
      <c r="B9" s="30"/>
      <c r="C9" s="30"/>
      <c r="D9" s="30"/>
      <c r="F9" s="30"/>
      <c r="G9" s="30"/>
      <c r="H9" s="30"/>
      <c r="I9" s="30"/>
      <c r="J9" s="30"/>
    </row>
    <row r="10" spans="2:10" ht="15">
      <c r="B10" s="30"/>
      <c r="C10" s="30"/>
      <c r="D10" s="30"/>
      <c r="F10" s="30"/>
      <c r="G10" s="30"/>
      <c r="H10" s="30"/>
      <c r="I10" s="30"/>
      <c r="J10" s="30"/>
    </row>
    <row r="11" spans="2:10" ht="15">
      <c r="B11" s="37" t="s">
        <v>52</v>
      </c>
      <c r="C11" s="30"/>
      <c r="D11" s="30"/>
      <c r="F11" s="8">
        <f>-Costs!I18</f>
        <v>-80000</v>
      </c>
      <c r="G11" s="8">
        <f>-Costs!J18</f>
        <v>-43000</v>
      </c>
      <c r="H11" s="8">
        <f>-Costs!K18</f>
        <v>-69000</v>
      </c>
      <c r="I11" s="8">
        <f>-Costs!L18</f>
        <v>-50000</v>
      </c>
      <c r="J11" s="8">
        <f>-Costs!M18</f>
        <v>-41000</v>
      </c>
    </row>
    <row r="12" spans="2:10" ht="15">
      <c r="B12" s="30"/>
      <c r="C12" s="30"/>
      <c r="D12" s="30"/>
      <c r="F12" s="30"/>
      <c r="G12" s="30"/>
      <c r="H12" s="30"/>
      <c r="I12" s="30"/>
      <c r="J12" s="30"/>
    </row>
    <row r="13" spans="2:10" ht="15">
      <c r="B13" s="30"/>
      <c r="C13" s="30"/>
      <c r="D13" s="30"/>
      <c r="F13" s="30"/>
      <c r="G13" s="30"/>
      <c r="H13" s="30"/>
      <c r="I13" s="30"/>
      <c r="J13" s="30"/>
    </row>
    <row r="14" spans="2:10" ht="15">
      <c r="B14" s="37" t="s">
        <v>0</v>
      </c>
      <c r="C14" s="30"/>
      <c r="D14" s="30"/>
      <c r="F14" s="38">
        <f>SUM(F6:F13)</f>
        <v>-49178.571428571435</v>
      </c>
      <c r="G14" s="38">
        <f>SUM(G6:G13)</f>
        <v>12785.714285714283</v>
      </c>
      <c r="H14" s="38">
        <f>SUM(H6:H13)</f>
        <v>34321.428571428565</v>
      </c>
      <c r="I14" s="38">
        <f>SUM(I6:I13)</f>
        <v>119214.28571428571</v>
      </c>
      <c r="J14" s="38">
        <f>SUM(J6:J13)</f>
        <v>128214.28571428571</v>
      </c>
    </row>
  </sheetData>
  <printOptions/>
  <pageMargins left="0.75" right="0.75" top="1" bottom="1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papiNet ROI Model</dc:title>
  <dc:subject/>
  <dc:creator/>
  <cp:keywords/>
  <dc:description>provided by www.papiNet.org</dc:description>
  <cp:lastModifiedBy>Arthur Colman</cp:lastModifiedBy>
  <cp:lastPrinted>2003-06-11T13:20:48Z</cp:lastPrinted>
  <dcterms:created xsi:type="dcterms:W3CDTF">2002-02-05T19:40:40Z</dcterms:created>
  <dcterms:modified xsi:type="dcterms:W3CDTF">2003-10-17T17:51:44Z</dcterms:modified>
  <cp:category/>
  <cp:version/>
  <cp:contentType/>
  <cp:contentStatus/>
</cp:coreProperties>
</file>